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aduazione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<sst xmlns="http://schemas.openxmlformats.org/spreadsheetml/2006/main" count="31" uniqueCount="18">
  <si>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Totale</t>
  </si>
  <si>
    <t>Fondo 2013</t>
  </si>
  <si>
    <t>Base</t>
  </si>
  <si>
    <t>Alta</t>
  </si>
  <si>
    <t>Categoria</t>
  </si>
  <si>
    <t>N° Dip</t>
  </si>
  <si>
    <t>Peso</t>
  </si>
  <si>
    <t>% VALUTAZ.</t>
  </si>
  <si>
    <t>Peso Valutato</t>
  </si>
  <si>
    <t>PESO TOTALE</t>
  </si>
  <si>
    <t>Carato</t>
  </si>
  <si>
    <t>Spett.Totale</t>
  </si>
  <si>
    <t xml:space="preserve">Quota Ind.Ann. </t>
  </si>
  <si>
    <t>Complessa</t>
  </si>
  <si>
    <t>Semplice</t>
  </si>
  <si>
    <t>Alta Spec.</t>
  </si>
  <si>
    <t>Base &lt;5Anni</t>
  </si>
  <si>
    <t>W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</si>
</sst>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_-[$€-2]\ * #,##0.00_-;\-[$€-2]\ * #,##0.00_-;_-[$€-2]\ * \-??_-"/>
    <numFmt numFmtId="186" formatCode="#,##0.00_ ;\-#,##0.00\ "/>
    <numFmt numFmtId="187" formatCode="[$€-410]\ #,##0.00;[Red]\-[$€-410]\ #,##0.00"/>
    <numFmt numFmtId="188" formatCode="_-&quot;€ &quot;* #,##0.00_-;&quot;-€ &quot;* #,##0.00_-;_-&quot;€ &quot;* \-??_-;_-@_-"/>
    <numFmt numFmtId="189" formatCode="_-[$€-410]\ * #,##0.00_-;\-[$€-410]\ * #,##0.00_-;_-[$€-410]\ * \-??_-;_-@_-"/>
    <numFmt numFmtId="190" formatCode="_-[$€-2]\ * #,##0.00_-;\-[$€-2]\ * #,##0.00_-;_-[$€-2]\ * &quot;-&quot;??_-;_-@_-"/>
    <numFmt numFmtId="191" formatCode="_-[$€-410]\ * #,##0.00_-;\-[$€-410]\ * #,##0.00_-;_-[$€-410]\ * &quot;-&quot;??_-;_-@_-"/>
    <numFmt numFmtId="192" formatCode="&quot;€&quot;\ #,##0.00"/>
  </numFmts>
  <fonts count="40"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85" fontId="0" fillId="0" borderId="0" applyFill="0" applyBorder="0" applyAlignment="0" applyProtection="0"/>
    <xf numFmtId="0" fontId="28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5" fontId="3" fillId="0" borderId="10" xfId="60" applyNumberFormat="1" applyFont="1" applyBorder="1">
      <alignment/>
      <protection/>
    </xf>
    <xf numFmtId="0" fontId="0" fillId="0" borderId="10" xfId="44" applyNumberFormat="1" applyFill="1" applyBorder="1" applyAlignment="1" applyProtection="1">
      <alignment/>
      <protection/>
    </xf>
    <xf numFmtId="186" fontId="0" fillId="0" borderId="10" xfId="60" applyNumberFormat="1" applyBorder="1">
      <alignment/>
      <protection/>
    </xf>
    <xf numFmtId="2" fontId="0" fillId="0" borderId="10" xfId="44" applyNumberFormat="1" applyFill="1" applyBorder="1" applyAlignment="1" applyProtection="1">
      <alignment/>
      <protection/>
    </xf>
    <xf numFmtId="187" fontId="3" fillId="0" borderId="10" xfId="60" applyNumberFormat="1" applyFont="1" applyFill="1" applyBorder="1" applyAlignment="1" applyProtection="1">
      <alignment/>
      <protection/>
    </xf>
    <xf numFmtId="187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4" fontId="0" fillId="0" borderId="10" xfId="44" applyNumberFormat="1" applyFill="1" applyBorder="1" applyAlignment="1" applyProtection="1">
      <alignment/>
      <protection/>
    </xf>
    <xf numFmtId="188" fontId="0" fillId="0" borderId="10" xfId="6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44" applyNumberFormat="1" applyFill="1" applyBorder="1" applyAlignment="1" applyProtection="1">
      <alignment/>
      <protection/>
    </xf>
    <xf numFmtId="185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85" fontId="3" fillId="0" borderId="0" xfId="42" applyFont="1" applyFill="1" applyBorder="1" applyAlignment="1" applyProtection="1">
      <alignment/>
      <protection/>
    </xf>
    <xf numFmtId="187" fontId="3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90" fontId="0" fillId="0" borderId="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30" sqref="F30"/>
    </sheetView>
  </sheetViews>
  <sheetFormatPr defaultColWidth="11.57421875" defaultRowHeight="12.75"/>
  <cols>
    <col min="1" max="4" width="11.57421875" style="0" customWidth="1"/>
    <col min="5" max="5" width="14.00390625" style="0" customWidth="1"/>
    <col min="6" max="6" width="11.57421875" style="0" customWidth="1"/>
    <col min="7" max="7" width="14.7109375" style="0" customWidth="1"/>
    <col min="8" max="8" width="13.28125" style="0" customWidth="1"/>
    <col min="9" max="9" width="11.7109375" style="0" bestFit="1" customWidth="1"/>
    <col min="10" max="10" width="15.57421875" style="0" customWidth="1"/>
  </cols>
  <sheetData>
    <row r="1" spans="1:10" ht="12.75">
      <c r="A1" s="1"/>
      <c r="B1" s="1"/>
      <c r="C1" s="1"/>
      <c r="D1" s="1"/>
      <c r="E1" s="1"/>
      <c r="F1" s="1"/>
      <c r="G1" s="2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2"/>
      <c r="H2" s="1"/>
      <c r="I2" s="1"/>
      <c r="J2" s="1"/>
    </row>
    <row r="3" spans="1:10" ht="12.7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</v>
      </c>
      <c r="H3" s="3" t="s">
        <v>10</v>
      </c>
      <c r="I3" s="3" t="s">
        <v>11</v>
      </c>
      <c r="J3" s="3" t="s">
        <v>12</v>
      </c>
    </row>
    <row r="4" spans="1:10" ht="12.75">
      <c r="A4" s="3"/>
      <c r="B4" s="5"/>
      <c r="C4" s="5"/>
      <c r="D4" s="5"/>
      <c r="E4" s="5"/>
      <c r="F4" s="5"/>
      <c r="G4" s="6">
        <v>363534</v>
      </c>
      <c r="H4" s="5"/>
      <c r="I4" s="5"/>
      <c r="J4" s="5"/>
    </row>
    <row r="5" spans="1:10" ht="12.75">
      <c r="A5" s="3" t="s">
        <v>13</v>
      </c>
      <c r="B5" s="3">
        <v>1</v>
      </c>
      <c r="C5" s="7">
        <v>100</v>
      </c>
      <c r="D5" s="7">
        <v>88</v>
      </c>
      <c r="E5" s="7">
        <f aca="true" t="shared" si="0" ref="E5:E18">C5*D5%</f>
        <v>88</v>
      </c>
      <c r="F5" s="8">
        <f aca="true" t="shared" si="1" ref="F5:F18">E5*B5</f>
        <v>88</v>
      </c>
      <c r="G5" s="5"/>
      <c r="H5" s="9">
        <f>G19/F19</f>
        <v>113.25399545157168</v>
      </c>
      <c r="I5" s="10">
        <f aca="true" t="shared" si="2" ref="I5:I18">H5*F5</f>
        <v>9966.351599738307</v>
      </c>
      <c r="J5" s="11">
        <f aca="true" t="shared" si="3" ref="J5:J18">I5/B5</f>
        <v>9966.351599738307</v>
      </c>
    </row>
    <row r="6" spans="1:10" ht="12.75">
      <c r="A6" s="3" t="s">
        <v>13</v>
      </c>
      <c r="B6" s="3">
        <v>4</v>
      </c>
      <c r="C6" s="7">
        <v>100</v>
      </c>
      <c r="D6" s="7">
        <v>91</v>
      </c>
      <c r="E6" s="7">
        <f t="shared" si="0"/>
        <v>91</v>
      </c>
      <c r="F6" s="8">
        <f t="shared" si="1"/>
        <v>364</v>
      </c>
      <c r="G6" s="5"/>
      <c r="H6" s="9">
        <f>G19/F19</f>
        <v>113.25399545157168</v>
      </c>
      <c r="I6" s="10">
        <f t="shared" si="2"/>
        <v>41224.45434437209</v>
      </c>
      <c r="J6" s="11">
        <f t="shared" si="3"/>
        <v>10306.113586093023</v>
      </c>
    </row>
    <row r="7" spans="1:10" ht="12.75">
      <c r="A7" s="3" t="s">
        <v>14</v>
      </c>
      <c r="B7" s="3">
        <v>1</v>
      </c>
      <c r="C7" s="7">
        <v>90</v>
      </c>
      <c r="D7" s="7">
        <v>73</v>
      </c>
      <c r="E7" s="7">
        <f t="shared" si="0"/>
        <v>65.7</v>
      </c>
      <c r="F7" s="8">
        <f t="shared" si="1"/>
        <v>65.7</v>
      </c>
      <c r="G7" s="5"/>
      <c r="H7" s="9">
        <f>G19/F19</f>
        <v>113.25399545157168</v>
      </c>
      <c r="I7" s="10">
        <f t="shared" si="2"/>
        <v>7440.78750116826</v>
      </c>
      <c r="J7" s="11">
        <f t="shared" si="3"/>
        <v>7440.78750116826</v>
      </c>
    </row>
    <row r="8" spans="1:10" ht="12.75">
      <c r="A8" s="3" t="s">
        <v>14</v>
      </c>
      <c r="B8" s="3">
        <v>11</v>
      </c>
      <c r="C8" s="7">
        <v>90</v>
      </c>
      <c r="D8" s="7">
        <v>91</v>
      </c>
      <c r="E8" s="7">
        <f t="shared" si="0"/>
        <v>81.9</v>
      </c>
      <c r="F8" s="8">
        <f t="shared" si="1"/>
        <v>900.9000000000001</v>
      </c>
      <c r="G8" s="5"/>
      <c r="H8" s="9">
        <f>G19/F19</f>
        <v>113.25399545157168</v>
      </c>
      <c r="I8" s="10">
        <f t="shared" si="2"/>
        <v>102030.52450232094</v>
      </c>
      <c r="J8" s="11">
        <f t="shared" si="3"/>
        <v>9275.502227483723</v>
      </c>
    </row>
    <row r="9" spans="1:10" ht="12.75">
      <c r="A9" s="3" t="s">
        <v>14</v>
      </c>
      <c r="B9" s="3">
        <v>3</v>
      </c>
      <c r="C9" s="7">
        <v>90</v>
      </c>
      <c r="D9" s="7">
        <v>88</v>
      </c>
      <c r="E9" s="7">
        <f t="shared" si="0"/>
        <v>79.2</v>
      </c>
      <c r="F9" s="8">
        <f t="shared" si="1"/>
        <v>237.60000000000002</v>
      </c>
      <c r="G9" s="5"/>
      <c r="H9" s="9">
        <f>G19/F19</f>
        <v>113.25399545157168</v>
      </c>
      <c r="I9" s="10">
        <f t="shared" si="2"/>
        <v>26909.149319293436</v>
      </c>
      <c r="J9" s="11">
        <f t="shared" si="3"/>
        <v>8969.71643976448</v>
      </c>
    </row>
    <row r="10" spans="1:10" ht="12.75">
      <c r="A10" s="3" t="s">
        <v>14</v>
      </c>
      <c r="B10" s="3">
        <v>1</v>
      </c>
      <c r="C10" s="7">
        <v>90</v>
      </c>
      <c r="D10" s="7">
        <v>89</v>
      </c>
      <c r="E10" s="7">
        <f t="shared" si="0"/>
        <v>80.1</v>
      </c>
      <c r="F10" s="8">
        <f t="shared" si="1"/>
        <v>80.1</v>
      </c>
      <c r="G10" s="5"/>
      <c r="H10" s="9">
        <f>G19/F19</f>
        <v>113.25399545157168</v>
      </c>
      <c r="I10" s="10">
        <f t="shared" si="2"/>
        <v>9071.645035670892</v>
      </c>
      <c r="J10" s="11">
        <f t="shared" si="3"/>
        <v>9071.645035670892</v>
      </c>
    </row>
    <row r="11" spans="1:10" ht="12.75">
      <c r="A11" s="3" t="s">
        <v>14</v>
      </c>
      <c r="B11" s="3">
        <v>1</v>
      </c>
      <c r="C11" s="7">
        <v>90</v>
      </c>
      <c r="D11" s="7">
        <v>90</v>
      </c>
      <c r="E11" s="7">
        <f t="shared" si="0"/>
        <v>81</v>
      </c>
      <c r="F11" s="8">
        <f t="shared" si="1"/>
        <v>81</v>
      </c>
      <c r="G11" s="5"/>
      <c r="H11" s="9">
        <f>G19/F19</f>
        <v>113.25399545157168</v>
      </c>
      <c r="I11" s="10">
        <f t="shared" si="2"/>
        <v>9173.573631577307</v>
      </c>
      <c r="J11" s="11">
        <f t="shared" si="3"/>
        <v>9173.573631577307</v>
      </c>
    </row>
    <row r="12" spans="1:10" ht="12.75">
      <c r="A12" s="3" t="s">
        <v>15</v>
      </c>
      <c r="B12" s="3">
        <v>3</v>
      </c>
      <c r="C12" s="7">
        <v>45</v>
      </c>
      <c r="D12" s="7">
        <v>90</v>
      </c>
      <c r="E12" s="7">
        <f t="shared" si="0"/>
        <v>40.5</v>
      </c>
      <c r="F12" s="8">
        <f t="shared" si="1"/>
        <v>121.5</v>
      </c>
      <c r="G12" s="5"/>
      <c r="H12" s="9">
        <f>G19/F19</f>
        <v>113.25399545157168</v>
      </c>
      <c r="I12" s="10">
        <f t="shared" si="2"/>
        <v>13760.36044736596</v>
      </c>
      <c r="J12" s="11">
        <f t="shared" si="3"/>
        <v>4586.786815788653</v>
      </c>
    </row>
    <row r="13" spans="1:10" ht="12.75">
      <c r="A13" s="3" t="s">
        <v>15</v>
      </c>
      <c r="B13" s="3">
        <v>6</v>
      </c>
      <c r="C13" s="7">
        <v>45</v>
      </c>
      <c r="D13" s="7">
        <v>88</v>
      </c>
      <c r="E13" s="7">
        <f t="shared" si="0"/>
        <v>39.6</v>
      </c>
      <c r="F13" s="8">
        <f t="shared" si="1"/>
        <v>237.60000000000002</v>
      </c>
      <c r="G13" s="5"/>
      <c r="H13" s="9">
        <f>G19/F19</f>
        <v>113.25399545157168</v>
      </c>
      <c r="I13" s="10">
        <f t="shared" si="2"/>
        <v>26909.149319293436</v>
      </c>
      <c r="J13" s="11">
        <f t="shared" si="3"/>
        <v>4484.85821988224</v>
      </c>
    </row>
    <row r="14" spans="1:10" ht="12.75">
      <c r="A14" s="3" t="s">
        <v>15</v>
      </c>
      <c r="B14" s="3">
        <v>3</v>
      </c>
      <c r="C14" s="7">
        <v>45</v>
      </c>
      <c r="D14" s="7">
        <v>89</v>
      </c>
      <c r="E14" s="7">
        <f t="shared" si="0"/>
        <v>40.05</v>
      </c>
      <c r="F14" s="8">
        <f t="shared" si="1"/>
        <v>120.14999999999999</v>
      </c>
      <c r="G14" s="5"/>
      <c r="H14" s="9">
        <f>G19/F19</f>
        <v>113.25399545157168</v>
      </c>
      <c r="I14" s="10">
        <f t="shared" si="2"/>
        <v>13607.467553506336</v>
      </c>
      <c r="J14" s="11">
        <f t="shared" si="3"/>
        <v>4535.822517835445</v>
      </c>
    </row>
    <row r="15" spans="1:10" ht="12.75">
      <c r="A15" s="3" t="s">
        <v>15</v>
      </c>
      <c r="B15" s="3">
        <v>19</v>
      </c>
      <c r="C15" s="7">
        <v>45</v>
      </c>
      <c r="D15" s="7">
        <v>91</v>
      </c>
      <c r="E15" s="7">
        <f t="shared" si="0"/>
        <v>40.95</v>
      </c>
      <c r="F15" s="8">
        <f t="shared" si="1"/>
        <v>778.0500000000001</v>
      </c>
      <c r="G15" s="5"/>
      <c r="H15" s="9">
        <f>G19/F19</f>
        <v>113.25399545157168</v>
      </c>
      <c r="I15" s="10">
        <f t="shared" si="2"/>
        <v>88117.27116109536</v>
      </c>
      <c r="J15" s="11">
        <f t="shared" si="3"/>
        <v>4637.7511137418605</v>
      </c>
    </row>
    <row r="16" spans="1:10" ht="12.75">
      <c r="A16" s="3" t="s">
        <v>16</v>
      </c>
      <c r="B16" s="3">
        <v>1</v>
      </c>
      <c r="C16" s="7">
        <v>30</v>
      </c>
      <c r="D16" s="7">
        <v>88</v>
      </c>
      <c r="E16" s="7">
        <f t="shared" si="0"/>
        <v>26.4</v>
      </c>
      <c r="F16" s="8">
        <f t="shared" si="1"/>
        <v>26.4</v>
      </c>
      <c r="G16" s="5"/>
      <c r="H16" s="9">
        <f>G19/F19</f>
        <v>113.25399545157168</v>
      </c>
      <c r="I16" s="10">
        <f t="shared" si="2"/>
        <v>2989.9054799214923</v>
      </c>
      <c r="J16" s="11">
        <f t="shared" si="3"/>
        <v>2989.9054799214923</v>
      </c>
    </row>
    <row r="17" spans="1:10" ht="12.75">
      <c r="A17" s="3" t="s">
        <v>16</v>
      </c>
      <c r="B17" s="3">
        <v>1</v>
      </c>
      <c r="C17" s="7">
        <v>30</v>
      </c>
      <c r="D17" s="7">
        <v>90</v>
      </c>
      <c r="E17" s="7">
        <f t="shared" si="0"/>
        <v>27</v>
      </c>
      <c r="F17" s="8">
        <f t="shared" si="1"/>
        <v>27</v>
      </c>
      <c r="G17" s="5"/>
      <c r="H17" s="9">
        <f>G19/F19</f>
        <v>113.25399545157168</v>
      </c>
      <c r="I17" s="10">
        <f t="shared" si="2"/>
        <v>3057.8578771924354</v>
      </c>
      <c r="J17" s="11">
        <f t="shared" si="3"/>
        <v>3057.8578771924354</v>
      </c>
    </row>
    <row r="18" spans="1:10" ht="12.75">
      <c r="A18" s="3" t="s">
        <v>16</v>
      </c>
      <c r="B18" s="3">
        <v>3</v>
      </c>
      <c r="C18" s="7">
        <v>30</v>
      </c>
      <c r="D18" s="7">
        <v>91</v>
      </c>
      <c r="E18" s="7">
        <f t="shared" si="0"/>
        <v>27.3</v>
      </c>
      <c r="F18" s="8">
        <f t="shared" si="1"/>
        <v>81.9</v>
      </c>
      <c r="G18" s="5"/>
      <c r="H18" s="9">
        <f>G19/F19</f>
        <v>113.25399545157168</v>
      </c>
      <c r="I18" s="10">
        <f t="shared" si="2"/>
        <v>9275.502227483721</v>
      </c>
      <c r="J18" s="11">
        <f t="shared" si="3"/>
        <v>3091.834075827907</v>
      </c>
    </row>
    <row r="19" spans="1:10" ht="12.75">
      <c r="A19" s="3" t="s">
        <v>0</v>
      </c>
      <c r="B19" s="12">
        <f>SUM(B5:B18)</f>
        <v>58</v>
      </c>
      <c r="C19" s="13"/>
      <c r="D19" s="13"/>
      <c r="E19" s="13"/>
      <c r="F19" s="14">
        <f>SUM(F5:F18)</f>
        <v>3209.9000000000005</v>
      </c>
      <c r="G19" s="6">
        <v>363534</v>
      </c>
      <c r="H19" s="15" t="s">
        <v>17</v>
      </c>
      <c r="I19" s="10">
        <f>SUM(I5:I18)</f>
        <v>363534.00000000006</v>
      </c>
      <c r="J19" s="11"/>
    </row>
    <row r="20" spans="1:10" ht="12.75">
      <c r="A20" s="16"/>
      <c r="B20" s="16"/>
      <c r="C20" s="16"/>
      <c r="D20" s="16"/>
      <c r="E20" s="16"/>
      <c r="F20" s="17"/>
      <c r="G20" s="18"/>
      <c r="H20" s="19"/>
      <c r="I20" s="16"/>
      <c r="J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2" spans="1:8" ht="12.75">
      <c r="A22" s="16"/>
      <c r="B22" s="24">
        <v>2013</v>
      </c>
      <c r="C22" s="16"/>
      <c r="D22" s="16"/>
      <c r="E22" s="16"/>
      <c r="F22" s="16"/>
      <c r="G22" s="28"/>
      <c r="H22" s="20"/>
    </row>
    <row r="23" spans="1:9" ht="12.75">
      <c r="A23" s="16" t="s">
        <v>2</v>
      </c>
      <c r="B23" s="24">
        <f>B16+B17+B18</f>
        <v>5</v>
      </c>
      <c r="C23" s="24"/>
      <c r="D23" s="16"/>
      <c r="E23" s="16"/>
      <c r="F23" s="16"/>
      <c r="G23" s="16"/>
      <c r="H23" s="16"/>
      <c r="I23" s="16"/>
    </row>
    <row r="24" spans="1:8" ht="12.75">
      <c r="A24" t="s">
        <v>3</v>
      </c>
      <c r="B24" s="23">
        <f>B12+B13+B14+B15</f>
        <v>31</v>
      </c>
      <c r="C24" s="23"/>
      <c r="H24" s="21"/>
    </row>
    <row r="25" spans="1:3" ht="12.75">
      <c r="A25" t="s">
        <v>14</v>
      </c>
      <c r="B25" s="23">
        <f>B7+B8+B9+B10+B11</f>
        <v>17</v>
      </c>
      <c r="C25" s="23"/>
    </row>
    <row r="26" spans="1:8" ht="12.75">
      <c r="A26" t="s">
        <v>13</v>
      </c>
      <c r="B26" s="23">
        <f>B5+B6</f>
        <v>5</v>
      </c>
      <c r="C26" s="23"/>
      <c r="H26" s="21"/>
    </row>
    <row r="27" spans="1:4" ht="12.75">
      <c r="A27" s="25" t="s">
        <v>0</v>
      </c>
      <c r="B27" s="26">
        <f>SUM(B23:B26)</f>
        <v>58</v>
      </c>
      <c r="C27" s="26"/>
      <c r="D27" s="27"/>
    </row>
    <row r="30" ht="12.75">
      <c r="I30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009353</cp:lastModifiedBy>
  <cp:lastPrinted>2015-04-10T08:39:21Z</cp:lastPrinted>
  <dcterms:modified xsi:type="dcterms:W3CDTF">2016-02-17T08:29:15Z</dcterms:modified>
  <cp:category/>
  <cp:version/>
  <cp:contentType/>
  <cp:contentStatus/>
</cp:coreProperties>
</file>